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 - ORGANISATION &amp; STRATEGIE DE MAINTENANCE\6 - Gestion stocks\TD\TD Fûts dégraissant\"/>
    </mc:Choice>
  </mc:AlternateContent>
  <xr:revisionPtr revIDLastSave="0" documentId="13_ncr:1_{49FA000E-E1D4-432E-9E97-A7E5A8E6996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Date ! - Quantité !" sheetId="3" r:id="rId1"/>
  </sheets>
  <definedNames>
    <definedName name="ConsoMoy">'Date ! - Quantité !'!$B$31</definedName>
    <definedName name="Cpa" localSheetId="0">'Date ! - Quantité !'!$B$36</definedName>
    <definedName name="CPAS" localSheetId="0">'Date ! - Quantité !'!$B$47</definedName>
    <definedName name="CPOS" localSheetId="0">'Date ! - Quantité !'!$B$48</definedName>
    <definedName name="CR" localSheetId="0">'Date ! - Quantité !'!$B$35</definedName>
    <definedName name="CT" localSheetId="0">'Date ! - Quantité !'!$B$50</definedName>
    <definedName name="CtPenurie">'Date ! - Quantité !'!$H$27</definedName>
    <definedName name="d" localSheetId="0">'Date ! - Quantité !'!$B$34</definedName>
    <definedName name="K" localSheetId="0">'Date ! - Quantité !'!$B$44</definedName>
    <definedName name="n" localSheetId="0">'Date ! - Quantité !'!$B$42</definedName>
    <definedName name="Ns" localSheetId="0">'Date ! - Quantité !'!$B$43</definedName>
    <definedName name="Pu" localSheetId="0">'Date ! - Quantité !'!$B$30</definedName>
    <definedName name="QE" localSheetId="0">'Date ! - Quantité !'!$B$40</definedName>
    <definedName name="S0" localSheetId="0">'Date ! - Quantité !'!$B$37</definedName>
    <definedName name="Sigma">'Date ! - Quantité !'!$B$32</definedName>
    <definedName name="Ss" localSheetId="0">'Date ! - Quantité !'!$B$45</definedName>
    <definedName name="t" localSheetId="0">'Date ! - Quantité !'!$B$33</definedName>
    <definedName name="TOTAL" localSheetId="0">'Date ! - Quantité !'!$B$27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3" l="1"/>
  <c r="H2" i="3" s="1"/>
  <c r="E2" i="3" l="1"/>
  <c r="C3" i="3" l="1"/>
  <c r="H3" i="3" s="1"/>
  <c r="E3" i="3" l="1"/>
  <c r="C4" i="3" s="1"/>
  <c r="H4" i="3" s="1"/>
  <c r="E4" i="3" l="1"/>
  <c r="C5" i="3" l="1"/>
  <c r="H5" i="3" s="1"/>
  <c r="E5" i="3" l="1"/>
  <c r="C6" i="3" l="1"/>
  <c r="H6" i="3" s="1"/>
  <c r="E6" i="3" l="1"/>
  <c r="C7" i="3" l="1"/>
  <c r="H7" i="3" s="1"/>
  <c r="E7" i="3" l="1"/>
  <c r="C8" i="3" s="1"/>
  <c r="H8" i="3" s="1"/>
  <c r="E8" i="3" l="1"/>
  <c r="C9" i="3" s="1"/>
  <c r="H9" i="3" s="1"/>
  <c r="E9" i="3" l="1"/>
  <c r="C10" i="3" s="1"/>
  <c r="H10" i="3" s="1"/>
  <c r="E10" i="3" l="1"/>
  <c r="C11" i="3" s="1"/>
  <c r="H11" i="3" s="1"/>
  <c r="E11" i="3" l="1"/>
  <c r="C12" i="3" s="1"/>
  <c r="H12" i="3" s="1"/>
  <c r="E12" i="3" l="1"/>
  <c r="C13" i="3" s="1"/>
  <c r="H13" i="3" s="1"/>
  <c r="E13" i="3" l="1"/>
  <c r="C14" i="3" s="1"/>
  <c r="H14" i="3" s="1"/>
  <c r="E14" i="3" l="1"/>
  <c r="C15" i="3" s="1"/>
  <c r="H15" i="3" s="1"/>
  <c r="E15" i="3" l="1"/>
  <c r="C16" i="3" s="1"/>
  <c r="H16" i="3" s="1"/>
  <c r="E16" i="3" l="1"/>
  <c r="C17" i="3" s="1"/>
  <c r="H17" i="3" s="1"/>
  <c r="E17" i="3" l="1"/>
  <c r="C18" i="3" s="1"/>
  <c r="H18" i="3" s="1"/>
  <c r="E18" i="3" l="1"/>
  <c r="C19" i="3" s="1"/>
  <c r="H19" i="3" s="1"/>
  <c r="E19" i="3" l="1"/>
  <c r="C20" i="3" s="1"/>
  <c r="H20" i="3" s="1"/>
  <c r="E20" i="3" l="1"/>
  <c r="C21" i="3" s="1"/>
  <c r="H21" i="3" s="1"/>
  <c r="E21" i="3" l="1"/>
  <c r="C22" i="3" s="1"/>
  <c r="H22" i="3" s="1"/>
  <c r="E22" i="3" l="1"/>
  <c r="C23" i="3" s="1"/>
  <c r="H23" i="3" s="1"/>
  <c r="E23" i="3" l="1"/>
  <c r="C24" i="3" s="1"/>
  <c r="H24" i="3" s="1"/>
  <c r="E24" i="3" l="1"/>
  <c r="C25" i="3" s="1"/>
  <c r="H25" i="3" s="1"/>
  <c r="E25" i="3" l="1"/>
  <c r="C26" i="3" s="1"/>
  <c r="H26" i="3" s="1"/>
  <c r="H27" i="3" l="1"/>
  <c r="E26" i="3"/>
  <c r="F22" i="3"/>
  <c r="F10" i="3" l="1"/>
  <c r="F3" i="3"/>
  <c r="F16" i="3"/>
  <c r="F26" i="3"/>
  <c r="F8" i="3"/>
  <c r="F4" i="3"/>
  <c r="F12" i="3"/>
  <c r="F6" i="3"/>
  <c r="F14" i="3"/>
  <c r="F18" i="3"/>
  <c r="F20" i="3"/>
</calcChain>
</file>

<file path=xl/sharedStrings.xml><?xml version="1.0" encoding="utf-8"?>
<sst xmlns="http://schemas.openxmlformats.org/spreadsheetml/2006/main" count="57" uniqueCount="57">
  <si>
    <t>MOIS</t>
  </si>
  <si>
    <t>CALCULS</t>
  </si>
  <si>
    <t>STOCK APRES CONSOMMATION</t>
  </si>
  <si>
    <t>STOCK APRES LIVRAISON</t>
  </si>
  <si>
    <t>STOCK DE SECURITE</t>
  </si>
  <si>
    <t>STOCK INITIAL</t>
  </si>
  <si>
    <t>TOTAL</t>
  </si>
  <si>
    <t>PARAMETRES</t>
  </si>
  <si>
    <t>PRIX UNITAIRE</t>
  </si>
  <si>
    <t>CONSOMMATION MOYENNE</t>
  </si>
  <si>
    <t>TAUX DE POSSESSION</t>
  </si>
  <si>
    <t>DELAI DE LIVRAISON</t>
  </si>
  <si>
    <t>COÛT DE PENURIE</t>
  </si>
  <si>
    <t>COÛT DE LANCEMENT</t>
  </si>
  <si>
    <t>QUANTITE ECONOMIQUE</t>
  </si>
  <si>
    <t>NOMBRE DE COMMANDES</t>
  </si>
  <si>
    <t>NIVEAU DE SERVICE</t>
  </si>
  <si>
    <t>STOCK D'ALERTE</t>
  </si>
  <si>
    <t>1er JANVIER</t>
  </si>
  <si>
    <t>15 JANVIER</t>
  </si>
  <si>
    <t>15 FEVRIER</t>
  </si>
  <si>
    <t>15 MARS</t>
  </si>
  <si>
    <t xml:space="preserve">15 AVRIL </t>
  </si>
  <si>
    <t>15 MAI</t>
  </si>
  <si>
    <t>15 JUIN</t>
  </si>
  <si>
    <t>15 JUILLET</t>
  </si>
  <si>
    <t>15 AOUT</t>
  </si>
  <si>
    <t>15 SEPTEMBRE</t>
  </si>
  <si>
    <t>15 OCTOBRE</t>
  </si>
  <si>
    <t>15 NOVEMBRE</t>
  </si>
  <si>
    <t>15 DECEMBRE</t>
  </si>
  <si>
    <t>Livraison</t>
  </si>
  <si>
    <t>Fin JANVIER</t>
  </si>
  <si>
    <t>Fin FEVRIER</t>
  </si>
  <si>
    <t>Fin MARS</t>
  </si>
  <si>
    <t>Fin AVRIL</t>
  </si>
  <si>
    <t>Fin MAI</t>
  </si>
  <si>
    <t>Fin JUIN</t>
  </si>
  <si>
    <t>Fin JUILLET</t>
  </si>
  <si>
    <t>Fin AOÛT</t>
  </si>
  <si>
    <t>Fin SEPTEMBRE</t>
  </si>
  <si>
    <t>Fin OCTOBRE</t>
  </si>
  <si>
    <t>Fin NOVEMBRE</t>
  </si>
  <si>
    <t>Fin DECEMBRE</t>
  </si>
  <si>
    <t>Coût de Pénurie</t>
  </si>
  <si>
    <t>Coût de pénurie annuel</t>
  </si>
  <si>
    <t>Conso. Mensuelle</t>
  </si>
  <si>
    <r>
      <t xml:space="preserve">Moyenne </t>
    </r>
    <r>
      <rPr>
        <b/>
        <sz val="11"/>
        <color rgb="FF0070C0"/>
        <rFont val="Calibri"/>
        <family val="2"/>
        <scheme val="minor"/>
      </rPr>
      <t>réelle</t>
    </r>
    <r>
      <rPr>
        <sz val="11"/>
        <color rgb="FF0070C0"/>
        <rFont val="Calibri"/>
        <family val="2"/>
        <scheme val="minor"/>
      </rPr>
      <t xml:space="preserve"> du stock</t>
    </r>
  </si>
  <si>
    <r>
      <t xml:space="preserve">CONSTANTE </t>
    </r>
    <r>
      <rPr>
        <b/>
        <sz val="10"/>
        <rFont val="Calibri"/>
        <family val="2"/>
        <scheme val="minor"/>
      </rPr>
      <t>K</t>
    </r>
    <r>
      <rPr>
        <sz val="10"/>
        <rFont val="Calibri"/>
        <family val="2"/>
        <scheme val="minor"/>
      </rPr>
      <t xml:space="preserve"> de NS</t>
    </r>
  </si>
  <si>
    <t>ECART-TYPE CONSOMMATION</t>
  </si>
  <si>
    <t>COÛT DE GESTION EN % PAR RAPPORT AU COÛT DES BIDONS</t>
  </si>
  <si>
    <t>COÛT DE PASSATION ANNUEL</t>
  </si>
  <si>
    <t>COÛT DE POSSESSION ANNUEL</t>
  </si>
  <si>
    <t>COÛT TOTAL DE GESTION ANNUEL</t>
  </si>
  <si>
    <t>Nom de la méthode ?</t>
  </si>
  <si>
    <t>Compléter les cellules dans les zones en ROUGE à partir du sujet (valeurs à reporter) ou par des calculs (formules EXCEL)</t>
  </si>
  <si>
    <r>
      <rPr>
        <b/>
        <sz val="10"/>
        <color rgb="FFFF0000"/>
        <rFont val="Wingdings"/>
        <charset val="2"/>
      </rPr>
      <t>ï</t>
    </r>
    <r>
      <rPr>
        <b/>
        <sz val="13"/>
        <color rgb="FFFF0000"/>
        <rFont val="Calibri"/>
        <family val="2"/>
      </rPr>
      <t xml:space="preserve"> </t>
    </r>
    <r>
      <rPr>
        <b/>
        <sz val="10"/>
        <color rgb="FFFF0000"/>
        <rFont val="Calibri"/>
        <family val="2"/>
        <scheme val="minor"/>
      </rPr>
      <t>ATTENTION</t>
    </r>
    <r>
      <rPr>
        <sz val="10"/>
        <color rgb="FFFF0000"/>
        <rFont val="Calibri"/>
        <family val="2"/>
        <scheme val="minor"/>
      </rPr>
      <t xml:space="preserve"> : selon la méthode, tous les calculs ne sont pas utiles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</si>
</sst>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164" formatCode="0&quot; bidons&quot;"/>
    <numFmt numFmtId="165" formatCode="0&quot; semaines&quot;"/>
    <numFmt numFmtId="166" formatCode="0&quot; par an&quot;"/>
    <numFmt numFmtId="167" formatCode="#,##0&quot; €&quot;&quot; / fût&quot;;\-#,##0&quot; €&quot;"/>
    <numFmt numFmtId="168" formatCode="0&quot; fûts/mois&quot;"/>
    <numFmt numFmtId="169" formatCode="#,##0&quot; €&quot;&quot; / commande&quot;"/>
    <numFmt numFmtId="170" formatCode="0&quot; fûts&quot;"/>
    <numFmt numFmtId="171" formatCode="#,##0.00&quot; €&quot;&quot; / an&quot;"/>
    <numFmt numFmtId="172" formatCode="0.00&quot; fûts/mois&quot;"/>
    <numFmt numFmtId="173" formatCode="#,##0.00&quot; €&quot;&quot; / fût&quot;;\-#,##0.00&quot; €&quot;"/>
    <numFmt numFmtId="174" formatCode="0.0&quot; par an&quot;"/>
  </numFmts>
  <fonts count="21">
    <font>
      <sz val="10"/>
      <name val="MS Sans Serif"/>
    </font>
    <font>
      <sz val="10"/>
      <name val="MS Sans Serif"/>
    </font>
    <font>
      <sz val="8"/>
      <name val="MS Sans Serif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13.5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0000"/>
      <name val="Wingdings"/>
      <charset val="2"/>
    </font>
    <font>
      <b/>
      <sz val="13"/>
      <color rgb="FFFF0000"/>
      <name val="Calibri"/>
      <family val="2"/>
    </font>
    <font>
      <sz val="10"/>
      <color rgb="FFFF0000"/>
      <name val="Calibri"/>
      <family val="2"/>
      <charset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101">
    <xf numFmtId="0" fontId="0" fillId="0" borderId="0" xfId="0"/>
    <xf numFmtId="8" fontId="5" fillId="6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8" fontId="3" fillId="0" borderId="12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8" fontId="3" fillId="0" borderId="0" xfId="1" applyFont="1" applyBorder="1" applyAlignment="1" applyProtection="1">
      <alignment vertical="center"/>
      <protection locked="0"/>
    </xf>
    <xf numFmtId="168" fontId="3" fillId="0" borderId="0" xfId="0" applyNumberFormat="1" applyFont="1" applyBorder="1" applyAlignment="1" applyProtection="1">
      <alignment vertical="center"/>
      <protection locked="0"/>
    </xf>
    <xf numFmtId="9" fontId="3" fillId="0" borderId="0" xfId="0" applyNumberFormat="1" applyFont="1" applyBorder="1" applyAlignment="1" applyProtection="1">
      <alignment vertical="center"/>
      <protection locked="0"/>
    </xf>
    <xf numFmtId="165" fontId="3" fillId="0" borderId="0" xfId="0" applyNumberFormat="1" applyFont="1" applyBorder="1" applyAlignment="1" applyProtection="1">
      <alignment vertical="center"/>
      <protection locked="0"/>
    </xf>
    <xf numFmtId="167" fontId="3" fillId="0" borderId="0" xfId="0" applyNumberFormat="1" applyFont="1" applyBorder="1" applyAlignment="1" applyProtection="1">
      <alignment vertical="center"/>
      <protection locked="0"/>
    </xf>
    <xf numFmtId="169" fontId="3" fillId="0" borderId="0" xfId="0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righ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170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1" fontId="3" fillId="0" borderId="0" xfId="0" applyNumberFormat="1" applyFont="1" applyBorder="1" applyAlignment="1" applyProtection="1">
      <alignment vertical="center"/>
      <protection locked="0"/>
    </xf>
    <xf numFmtId="171" fontId="3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1" fontId="5" fillId="0" borderId="0" xfId="0" applyNumberFormat="1" applyFont="1" applyBorder="1" applyAlignment="1" applyProtection="1">
      <alignment vertical="center"/>
      <protection locked="0"/>
    </xf>
    <xf numFmtId="49" fontId="3" fillId="11" borderId="3" xfId="0" applyNumberFormat="1" applyFont="1" applyFill="1" applyBorder="1" applyAlignment="1">
      <alignment horizontal="center" vertical="center"/>
    </xf>
    <xf numFmtId="49" fontId="6" fillId="11" borderId="3" xfId="0" applyNumberFormat="1" applyFont="1" applyFill="1" applyBorder="1" applyAlignment="1">
      <alignment horizontal="right" vertical="center"/>
    </xf>
    <xf numFmtId="49" fontId="3" fillId="11" borderId="4" xfId="0" applyNumberFormat="1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49" fontId="3" fillId="13" borderId="3" xfId="0" applyNumberFormat="1" applyFont="1" applyFill="1" applyBorder="1" applyAlignment="1">
      <alignment horizontal="center" vertical="center"/>
    </xf>
    <xf numFmtId="49" fontId="6" fillId="13" borderId="3" xfId="0" applyNumberFormat="1" applyFont="1" applyFill="1" applyBorder="1" applyAlignment="1">
      <alignment horizontal="right" vertical="center"/>
    </xf>
    <xf numFmtId="49" fontId="9" fillId="14" borderId="3" xfId="0" applyNumberFormat="1" applyFont="1" applyFill="1" applyBorder="1" applyAlignment="1">
      <alignment horizontal="center" vertical="center"/>
    </xf>
    <xf numFmtId="170" fontId="9" fillId="14" borderId="9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right" vertical="center"/>
    </xf>
    <xf numFmtId="170" fontId="4" fillId="14" borderId="20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 wrapText="1"/>
    </xf>
    <xf numFmtId="170" fontId="9" fillId="14" borderId="8" xfId="0" applyNumberFormat="1" applyFont="1" applyFill="1" applyBorder="1" applyAlignment="1" applyProtection="1">
      <alignment horizontal="center" vertical="center"/>
    </xf>
    <xf numFmtId="170" fontId="9" fillId="14" borderId="10" xfId="0" applyNumberFormat="1" applyFont="1" applyFill="1" applyBorder="1" applyAlignment="1" applyProtection="1">
      <alignment horizontal="center" vertical="center"/>
    </xf>
    <xf numFmtId="170" fontId="11" fillId="5" borderId="21" xfId="0" applyNumberFormat="1" applyFont="1" applyFill="1" applyBorder="1" applyAlignment="1" applyProtection="1">
      <alignment horizontal="center" vertical="center"/>
      <protection locked="0"/>
    </xf>
    <xf numFmtId="170" fontId="5" fillId="9" borderId="21" xfId="0" applyNumberFormat="1" applyFont="1" applyFill="1" applyBorder="1" applyAlignment="1" applyProtection="1">
      <alignment horizontal="center" vertical="center"/>
      <protection locked="0"/>
    </xf>
    <xf numFmtId="8" fontId="3" fillId="15" borderId="28" xfId="1" applyFont="1" applyFill="1" applyBorder="1" applyAlignment="1" applyProtection="1">
      <alignment vertical="center"/>
      <protection locked="0"/>
    </xf>
    <xf numFmtId="172" fontId="3" fillId="16" borderId="29" xfId="0" applyNumberFormat="1" applyFont="1" applyFill="1" applyBorder="1" applyAlignment="1" applyProtection="1">
      <alignment vertical="center"/>
      <protection locked="0"/>
    </xf>
    <xf numFmtId="9" fontId="3" fillId="15" borderId="29" xfId="0" applyNumberFormat="1" applyFont="1" applyFill="1" applyBorder="1" applyAlignment="1" applyProtection="1">
      <alignment vertical="center"/>
      <protection locked="0"/>
    </xf>
    <xf numFmtId="165" fontId="3" fillId="15" borderId="29" xfId="0" applyNumberFormat="1" applyFont="1" applyFill="1" applyBorder="1" applyAlignment="1" applyProtection="1">
      <alignment vertical="center"/>
      <protection locked="0"/>
    </xf>
    <xf numFmtId="169" fontId="3" fillId="15" borderId="29" xfId="0" applyNumberFormat="1" applyFont="1" applyFill="1" applyBorder="1" applyAlignment="1" applyProtection="1">
      <alignment vertical="center"/>
      <protection locked="0"/>
    </xf>
    <xf numFmtId="164" fontId="3" fillId="15" borderId="30" xfId="0" applyNumberFormat="1" applyFont="1" applyFill="1" applyBorder="1" applyAlignment="1" applyProtection="1">
      <alignment vertical="center"/>
      <protection locked="0"/>
    </xf>
    <xf numFmtId="170" fontId="5" fillId="10" borderId="28" xfId="0" applyNumberFormat="1" applyFont="1" applyFill="1" applyBorder="1" applyAlignment="1" applyProtection="1">
      <alignment vertical="center"/>
      <protection locked="0"/>
    </xf>
    <xf numFmtId="0" fontId="5" fillId="0" borderId="29" xfId="0" applyFont="1" applyBorder="1" applyAlignment="1">
      <alignment vertical="center"/>
    </xf>
    <xf numFmtId="10" fontId="3" fillId="10" borderId="29" xfId="0" applyNumberFormat="1" applyFont="1" applyFill="1" applyBorder="1" applyAlignment="1" applyProtection="1">
      <alignment vertical="center"/>
      <protection locked="0"/>
    </xf>
    <xf numFmtId="0" fontId="3" fillId="15" borderId="29" xfId="0" applyFont="1" applyFill="1" applyBorder="1" applyAlignment="1" applyProtection="1">
      <alignment vertical="center"/>
      <protection locked="0"/>
    </xf>
    <xf numFmtId="170" fontId="5" fillId="16" borderId="29" xfId="0" applyNumberFormat="1" applyFont="1" applyFill="1" applyBorder="1" applyAlignment="1" applyProtection="1">
      <alignment vertical="center"/>
      <protection locked="0"/>
    </xf>
    <xf numFmtId="0" fontId="3" fillId="0" borderId="29" xfId="0" applyFont="1" applyBorder="1" applyAlignment="1">
      <alignment vertical="center"/>
    </xf>
    <xf numFmtId="171" fontId="3" fillId="16" borderId="29" xfId="0" applyNumberFormat="1" applyFont="1" applyFill="1" applyBorder="1" applyAlignment="1" applyProtection="1">
      <alignment vertical="center"/>
      <protection locked="0"/>
    </xf>
    <xf numFmtId="171" fontId="3" fillId="0" borderId="29" xfId="0" applyNumberFormat="1" applyFont="1" applyBorder="1" applyAlignment="1">
      <alignment vertical="center"/>
    </xf>
    <xf numFmtId="171" fontId="5" fillId="16" borderId="30" xfId="0" applyNumberFormat="1" applyFont="1" applyFill="1" applyBorder="1" applyAlignment="1" applyProtection="1">
      <alignment vertical="center"/>
      <protection locked="0"/>
    </xf>
    <xf numFmtId="10" fontId="4" fillId="16" borderId="21" xfId="0" applyNumberFormat="1" applyFont="1" applyFill="1" applyBorder="1" applyAlignment="1" applyProtection="1">
      <alignment horizontal="center" vertical="center"/>
      <protection locked="0"/>
    </xf>
    <xf numFmtId="170" fontId="3" fillId="13" borderId="3" xfId="0" applyNumberFormat="1" applyFont="1" applyFill="1" applyBorder="1" applyAlignment="1" applyProtection="1">
      <alignment horizontal="center" vertical="center"/>
    </xf>
    <xf numFmtId="170" fontId="3" fillId="2" borderId="3" xfId="0" applyNumberFormat="1" applyFont="1" applyFill="1" applyBorder="1" applyAlignment="1" applyProtection="1">
      <alignment horizontal="center" vertical="center"/>
    </xf>
    <xf numFmtId="170" fontId="3" fillId="2" borderId="18" xfId="0" applyNumberFormat="1" applyFont="1" applyFill="1" applyBorder="1" applyAlignment="1" applyProtection="1">
      <alignment horizontal="center" vertical="center"/>
    </xf>
    <xf numFmtId="170" fontId="3" fillId="13" borderId="7" xfId="0" applyNumberFormat="1" applyFont="1" applyFill="1" applyBorder="1" applyAlignment="1" applyProtection="1">
      <alignment horizontal="center" vertical="center"/>
    </xf>
    <xf numFmtId="170" fontId="3" fillId="2" borderId="7" xfId="0" applyNumberFormat="1" applyFont="1" applyFill="1" applyBorder="1" applyAlignment="1" applyProtection="1">
      <alignment horizontal="center" vertical="center"/>
    </xf>
    <xf numFmtId="0" fontId="13" fillId="9" borderId="31" xfId="0" applyFont="1" applyFill="1" applyBorder="1" applyAlignment="1">
      <alignment horizontal="center" vertical="center" wrapText="1"/>
    </xf>
    <xf numFmtId="170" fontId="3" fillId="13" borderId="28" xfId="0" applyNumberFormat="1" applyFont="1" applyFill="1" applyBorder="1" applyAlignment="1" applyProtection="1">
      <alignment horizontal="center" vertical="center"/>
      <protection locked="0"/>
    </xf>
    <xf numFmtId="170" fontId="3" fillId="13" borderId="29" xfId="0" applyNumberFormat="1" applyFont="1" applyFill="1" applyBorder="1" applyAlignment="1" applyProtection="1">
      <alignment horizontal="center" vertical="center"/>
      <protection locked="0"/>
    </xf>
    <xf numFmtId="170" fontId="3" fillId="2" borderId="29" xfId="0" applyNumberFormat="1" applyFont="1" applyFill="1" applyBorder="1" applyAlignment="1" applyProtection="1">
      <alignment horizontal="center" vertical="center"/>
      <protection locked="0"/>
    </xf>
    <xf numFmtId="170" fontId="3" fillId="0" borderId="29" xfId="0" applyNumberFormat="1" applyFont="1" applyBorder="1" applyAlignment="1" applyProtection="1">
      <alignment horizontal="center" vertical="center"/>
      <protection locked="0"/>
    </xf>
    <xf numFmtId="170" fontId="3" fillId="0" borderId="30" xfId="0" applyNumberFormat="1" applyFont="1" applyBorder="1" applyAlignment="1" applyProtection="1">
      <alignment horizontal="center" vertical="center"/>
      <protection locked="0"/>
    </xf>
    <xf numFmtId="0" fontId="20" fillId="6" borderId="13" xfId="0" applyFont="1" applyFill="1" applyBorder="1" applyAlignment="1">
      <alignment horizontal="center" vertical="center" wrapText="1"/>
    </xf>
    <xf numFmtId="173" fontId="3" fillId="16" borderId="29" xfId="0" applyNumberFormat="1" applyFont="1" applyFill="1" applyBorder="1" applyAlignment="1" applyProtection="1">
      <alignment vertical="center"/>
      <protection locked="0"/>
    </xf>
    <xf numFmtId="174" fontId="3" fillId="10" borderId="29" xfId="0" applyNumberFormat="1" applyFont="1" applyFill="1" applyBorder="1" applyAlignment="1" applyProtection="1">
      <alignment vertical="center"/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8" fillId="10" borderId="22" xfId="0" applyFont="1" applyFill="1" applyBorder="1" applyAlignment="1" applyProtection="1">
      <alignment horizontal="center" vertical="center" wrapText="1"/>
      <protection locked="0"/>
    </xf>
    <xf numFmtId="0" fontId="8" fillId="10" borderId="23" xfId="0" applyFont="1" applyFill="1" applyBorder="1" applyAlignment="1" applyProtection="1">
      <alignment horizontal="center" vertical="center" wrapText="1"/>
      <protection locked="0"/>
    </xf>
    <xf numFmtId="0" fontId="8" fillId="10" borderId="24" xfId="0" applyFont="1" applyFill="1" applyBorder="1" applyAlignment="1" applyProtection="1">
      <alignment horizontal="center" vertical="center" wrapText="1"/>
      <protection locked="0"/>
    </xf>
    <xf numFmtId="0" fontId="8" fillId="10" borderId="25" xfId="0" applyFont="1" applyFill="1" applyBorder="1" applyAlignment="1" applyProtection="1">
      <alignment horizontal="center" vertical="center" wrapText="1"/>
      <protection locked="0"/>
    </xf>
    <xf numFmtId="0" fontId="8" fillId="10" borderId="26" xfId="0" applyFont="1" applyFill="1" applyBorder="1" applyAlignment="1" applyProtection="1">
      <alignment horizontal="center" vertical="center" wrapText="1"/>
      <protection locked="0"/>
    </xf>
    <xf numFmtId="0" fontId="8" fillId="10" borderId="2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170" fontId="3" fillId="13" borderId="20" xfId="0" applyNumberFormat="1" applyFont="1" applyFill="1" applyBorder="1" applyAlignment="1">
      <alignment horizontal="center" vertical="center"/>
    </xf>
    <xf numFmtId="170" fontId="3" fillId="11" borderId="20" xfId="0" applyNumberFormat="1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3" fillId="12" borderId="2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87923</xdr:colOff>
      <xdr:row>29</xdr:row>
      <xdr:rowOff>212482</xdr:rowOff>
    </xdr:from>
    <xdr:to>
      <xdr:col>10</xdr:col>
      <xdr:colOff>410308</xdr:colOff>
      <xdr:row>35</xdr:row>
      <xdr:rowOff>87924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E604895-5612-4027-9D85-EBB0F0010DAC}"/>
            </a:ext>
          </a:extLst>
        </xdr:cNvPr>
        <xdr:cNvSpPr txBox="1"/>
      </xdr:nvSpPr>
      <xdr:spPr>
        <a:xfrm>
          <a:off x="6975231" y="5370636"/>
          <a:ext cx="2608385" cy="12382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bg1"/>
              </a:solidFill>
            </a:rPr>
            <a:t>La feuille est protégée pour éviter les mauvaises manipulations. Il n'y a pas de mot de passe. Si c'est nécessaire</a:t>
          </a:r>
          <a:r>
            <a:rPr lang="fr-FR" sz="1000" baseline="0">
              <a:solidFill>
                <a:schemeClr val="bg1"/>
              </a:solidFill>
            </a:rPr>
            <a:t> pour utiliser une fonction désactivée, vous pouvez ôter la protection </a:t>
          </a:r>
          <a:r>
            <a:rPr lang="fr-FR" sz="1000" i="1" baseline="0">
              <a:solidFill>
                <a:schemeClr val="bg1"/>
              </a:solidFill>
            </a:rPr>
            <a:t>(Révision &gt; Ôter la protection de la feuille</a:t>
          </a:r>
          <a:r>
            <a:rPr lang="fr-FR" sz="1000" baseline="0">
              <a:solidFill>
                <a:schemeClr val="bg1"/>
              </a:solidFill>
            </a:rPr>
            <a:t>). Il est conseillé de remettre la protection et valider les cases déjà cochées.</a:t>
          </a:r>
          <a:endParaRPr lang="fr-FR" sz="10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4"/>
  <sheetViews>
    <sheetView tabSelected="1" zoomScale="130" zoomScaleNormal="130" workbookViewId="0">
      <selection activeCell="D48" sqref="D48"/>
    </sheetView>
  </sheetViews>
  <sheetFormatPr baseColWidth="10" defaultColWidth="11.42578125" defaultRowHeight="12.75"/>
  <cols>
    <col min="1" max="1" width="29.42578125" style="4" bestFit="1" customWidth="1"/>
    <col min="2" max="3" width="19.28515625" style="4" customWidth="1"/>
    <col min="4" max="4" width="16.42578125" style="4" customWidth="1"/>
    <col min="5" max="5" width="17.85546875" style="6" customWidth="1"/>
    <col min="6" max="6" width="19.7109375" style="4" hidden="1" customWidth="1"/>
    <col min="7" max="7" width="0.7109375" style="4" customWidth="1"/>
    <col min="8" max="16384" width="11.42578125" style="4"/>
  </cols>
  <sheetData>
    <row r="1" spans="1:8" ht="26.45" customHeight="1" thickBot="1">
      <c r="A1" s="41" t="s">
        <v>0</v>
      </c>
      <c r="B1" s="42" t="s">
        <v>46</v>
      </c>
      <c r="C1" s="33" t="s">
        <v>2</v>
      </c>
      <c r="D1" s="43" t="s">
        <v>31</v>
      </c>
      <c r="E1" s="34" t="s">
        <v>3</v>
      </c>
      <c r="F1" s="4" t="s">
        <v>4</v>
      </c>
      <c r="G1" s="91"/>
      <c r="H1" s="76" t="s">
        <v>44</v>
      </c>
    </row>
    <row r="2" spans="1:8" ht="12.75" customHeight="1" thickBot="1">
      <c r="A2" s="37" t="s">
        <v>18</v>
      </c>
      <c r="B2" s="40"/>
      <c r="C2" s="45">
        <f>S0</f>
        <v>0</v>
      </c>
      <c r="D2" s="38"/>
      <c r="E2" s="46">
        <f>C2+D2</f>
        <v>0</v>
      </c>
      <c r="G2" s="91"/>
      <c r="H2" s="5" t="str">
        <f t="shared" ref="H2:H26" si="0">IF(C2&lt;0,(C2*(-1)*Pu*15%),"- -")</f>
        <v>- -</v>
      </c>
    </row>
    <row r="3" spans="1:8" ht="13.5" thickTop="1">
      <c r="A3" s="36" t="s">
        <v>19</v>
      </c>
      <c r="B3" s="93">
        <v>18</v>
      </c>
      <c r="C3" s="65">
        <f>E2-(B3/2)</f>
        <v>-9</v>
      </c>
      <c r="D3" s="71"/>
      <c r="E3" s="68">
        <f>C3+D3</f>
        <v>-9</v>
      </c>
      <c r="F3" s="6">
        <f>Ss</f>
        <v>0</v>
      </c>
      <c r="G3" s="91"/>
      <c r="H3" s="5">
        <f t="shared" si="0"/>
        <v>0</v>
      </c>
    </row>
    <row r="4" spans="1:8">
      <c r="A4" s="35" t="s">
        <v>32</v>
      </c>
      <c r="B4" s="93"/>
      <c r="C4" s="65">
        <f>E3-(B3/2)</f>
        <v>-18</v>
      </c>
      <c r="D4" s="72"/>
      <c r="E4" s="68">
        <f t="shared" ref="E4:E26" si="1">C4+D4</f>
        <v>-18</v>
      </c>
      <c r="F4" s="6">
        <f>Ss</f>
        <v>0</v>
      </c>
      <c r="G4" s="91"/>
      <c r="H4" s="5">
        <f t="shared" si="0"/>
        <v>0</v>
      </c>
    </row>
    <row r="5" spans="1:8">
      <c r="A5" s="31" t="s">
        <v>20</v>
      </c>
      <c r="B5" s="94">
        <v>19</v>
      </c>
      <c r="C5" s="66">
        <f>E4-(B5/2)</f>
        <v>-27.5</v>
      </c>
      <c r="D5" s="73"/>
      <c r="E5" s="69">
        <f t="shared" si="1"/>
        <v>-27.5</v>
      </c>
      <c r="F5" s="6"/>
      <c r="G5" s="91"/>
      <c r="H5" s="5">
        <f t="shared" si="0"/>
        <v>0</v>
      </c>
    </row>
    <row r="6" spans="1:8">
      <c r="A6" s="30" t="s">
        <v>33</v>
      </c>
      <c r="B6" s="94"/>
      <c r="C6" s="66">
        <f>E5-(B5/2)</f>
        <v>-37</v>
      </c>
      <c r="D6" s="74"/>
      <c r="E6" s="69">
        <f t="shared" si="1"/>
        <v>-37</v>
      </c>
      <c r="F6" s="6">
        <f>Ss</f>
        <v>0</v>
      </c>
      <c r="G6" s="91"/>
      <c r="H6" s="5">
        <f t="shared" si="0"/>
        <v>0</v>
      </c>
    </row>
    <row r="7" spans="1:8">
      <c r="A7" s="36" t="s">
        <v>21</v>
      </c>
      <c r="B7" s="93">
        <v>18</v>
      </c>
      <c r="C7" s="65">
        <f>E6-(B7/2)</f>
        <v>-46</v>
      </c>
      <c r="D7" s="72"/>
      <c r="E7" s="68">
        <f t="shared" si="1"/>
        <v>-46</v>
      </c>
      <c r="F7" s="6"/>
      <c r="G7" s="91"/>
      <c r="H7" s="5">
        <f t="shared" si="0"/>
        <v>0</v>
      </c>
    </row>
    <row r="8" spans="1:8">
      <c r="A8" s="35" t="s">
        <v>34</v>
      </c>
      <c r="B8" s="93"/>
      <c r="C8" s="65">
        <f>E7-(B7/2)</f>
        <v>-55</v>
      </c>
      <c r="D8" s="72"/>
      <c r="E8" s="68">
        <f t="shared" si="1"/>
        <v>-55</v>
      </c>
      <c r="F8" s="6">
        <f>Ss</f>
        <v>0</v>
      </c>
      <c r="G8" s="91"/>
      <c r="H8" s="5">
        <f t="shared" si="0"/>
        <v>0</v>
      </c>
    </row>
    <row r="9" spans="1:8">
      <c r="A9" s="31" t="s">
        <v>22</v>
      </c>
      <c r="B9" s="94">
        <v>20</v>
      </c>
      <c r="C9" s="66">
        <f>E8-(B9/2)</f>
        <v>-65</v>
      </c>
      <c r="D9" s="73"/>
      <c r="E9" s="69">
        <f t="shared" si="1"/>
        <v>-65</v>
      </c>
      <c r="F9" s="6"/>
      <c r="G9" s="91"/>
      <c r="H9" s="5">
        <f t="shared" si="0"/>
        <v>0</v>
      </c>
    </row>
    <row r="10" spans="1:8">
      <c r="A10" s="30" t="s">
        <v>35</v>
      </c>
      <c r="B10" s="94"/>
      <c r="C10" s="66">
        <f>E9-(B9/2)</f>
        <v>-75</v>
      </c>
      <c r="D10" s="74"/>
      <c r="E10" s="69">
        <f t="shared" si="1"/>
        <v>-75</v>
      </c>
      <c r="F10" s="6">
        <f>Ss</f>
        <v>0</v>
      </c>
      <c r="G10" s="91"/>
      <c r="H10" s="5">
        <f t="shared" si="0"/>
        <v>0</v>
      </c>
    </row>
    <row r="11" spans="1:8">
      <c r="A11" s="36" t="s">
        <v>23</v>
      </c>
      <c r="B11" s="93">
        <v>19</v>
      </c>
      <c r="C11" s="65">
        <f>E10-(B11/2)</f>
        <v>-84.5</v>
      </c>
      <c r="D11" s="72"/>
      <c r="E11" s="68">
        <f t="shared" si="1"/>
        <v>-84.5</v>
      </c>
      <c r="F11" s="6"/>
      <c r="G11" s="91"/>
      <c r="H11" s="5">
        <f t="shared" si="0"/>
        <v>0</v>
      </c>
    </row>
    <row r="12" spans="1:8">
      <c r="A12" s="35" t="s">
        <v>36</v>
      </c>
      <c r="B12" s="93"/>
      <c r="C12" s="65">
        <f>E11-(B11/2)</f>
        <v>-94</v>
      </c>
      <c r="D12" s="72"/>
      <c r="E12" s="68">
        <f t="shared" si="1"/>
        <v>-94</v>
      </c>
      <c r="F12" s="6">
        <f>Ss</f>
        <v>0</v>
      </c>
      <c r="G12" s="91"/>
      <c r="H12" s="5">
        <f t="shared" si="0"/>
        <v>0</v>
      </c>
    </row>
    <row r="13" spans="1:8">
      <c r="A13" s="31" t="s">
        <v>24</v>
      </c>
      <c r="B13" s="94">
        <v>17</v>
      </c>
      <c r="C13" s="66">
        <f>E12-(B13/2)</f>
        <v>-102.5</v>
      </c>
      <c r="D13" s="73"/>
      <c r="E13" s="69">
        <f t="shared" si="1"/>
        <v>-102.5</v>
      </c>
      <c r="F13" s="6"/>
      <c r="G13" s="91"/>
      <c r="H13" s="5">
        <f t="shared" si="0"/>
        <v>0</v>
      </c>
    </row>
    <row r="14" spans="1:8">
      <c r="A14" s="30" t="s">
        <v>37</v>
      </c>
      <c r="B14" s="94"/>
      <c r="C14" s="66">
        <f>E13-(B13/2)</f>
        <v>-111</v>
      </c>
      <c r="D14" s="74"/>
      <c r="E14" s="69">
        <f t="shared" si="1"/>
        <v>-111</v>
      </c>
      <c r="F14" s="6">
        <f>Ss</f>
        <v>0</v>
      </c>
      <c r="G14" s="91"/>
      <c r="H14" s="5">
        <f t="shared" si="0"/>
        <v>0</v>
      </c>
    </row>
    <row r="15" spans="1:8">
      <c r="A15" s="36" t="s">
        <v>25</v>
      </c>
      <c r="B15" s="93">
        <v>17</v>
      </c>
      <c r="C15" s="65">
        <f>E14-(B15/2)</f>
        <v>-119.5</v>
      </c>
      <c r="D15" s="72"/>
      <c r="E15" s="68">
        <f t="shared" si="1"/>
        <v>-119.5</v>
      </c>
      <c r="F15" s="6"/>
      <c r="G15" s="91"/>
      <c r="H15" s="5">
        <f t="shared" si="0"/>
        <v>0</v>
      </c>
    </row>
    <row r="16" spans="1:8">
      <c r="A16" s="35" t="s">
        <v>38</v>
      </c>
      <c r="B16" s="93"/>
      <c r="C16" s="65">
        <f>E15-(B15/2)</f>
        <v>-128</v>
      </c>
      <c r="D16" s="72"/>
      <c r="E16" s="68">
        <f t="shared" si="1"/>
        <v>-128</v>
      </c>
      <c r="F16" s="6">
        <f>Ss</f>
        <v>0</v>
      </c>
      <c r="G16" s="91"/>
      <c r="H16" s="5">
        <f t="shared" si="0"/>
        <v>0</v>
      </c>
    </row>
    <row r="17" spans="1:10">
      <c r="A17" s="31" t="s">
        <v>26</v>
      </c>
      <c r="B17" s="94">
        <v>21</v>
      </c>
      <c r="C17" s="66">
        <f>E16-(B17/2)</f>
        <v>-138.5</v>
      </c>
      <c r="D17" s="73"/>
      <c r="E17" s="69">
        <f t="shared" si="1"/>
        <v>-138.5</v>
      </c>
      <c r="F17" s="6"/>
      <c r="G17" s="91"/>
      <c r="H17" s="5">
        <f t="shared" si="0"/>
        <v>0</v>
      </c>
    </row>
    <row r="18" spans="1:10">
      <c r="A18" s="30" t="s">
        <v>39</v>
      </c>
      <c r="B18" s="94"/>
      <c r="C18" s="66">
        <f>E17-(B17/2)</f>
        <v>-149</v>
      </c>
      <c r="D18" s="74"/>
      <c r="E18" s="69">
        <f t="shared" si="1"/>
        <v>-149</v>
      </c>
      <c r="F18" s="6">
        <f>Ss</f>
        <v>0</v>
      </c>
      <c r="G18" s="91"/>
      <c r="H18" s="5">
        <f t="shared" si="0"/>
        <v>0</v>
      </c>
    </row>
    <row r="19" spans="1:10">
      <c r="A19" s="36" t="s">
        <v>27</v>
      </c>
      <c r="B19" s="93">
        <v>20</v>
      </c>
      <c r="C19" s="65">
        <f>E18-(B19/2)</f>
        <v>-159</v>
      </c>
      <c r="D19" s="72"/>
      <c r="E19" s="68">
        <f t="shared" si="1"/>
        <v>-159</v>
      </c>
      <c r="F19" s="6"/>
      <c r="G19" s="91"/>
      <c r="H19" s="5">
        <f t="shared" si="0"/>
        <v>0</v>
      </c>
    </row>
    <row r="20" spans="1:10">
      <c r="A20" s="35" t="s">
        <v>40</v>
      </c>
      <c r="B20" s="93"/>
      <c r="C20" s="65">
        <f>E19-(B19/2)</f>
        <v>-169</v>
      </c>
      <c r="D20" s="72"/>
      <c r="E20" s="68">
        <f t="shared" si="1"/>
        <v>-169</v>
      </c>
      <c r="F20" s="6">
        <f>Ss</f>
        <v>0</v>
      </c>
      <c r="G20" s="91"/>
      <c r="H20" s="5">
        <f t="shared" si="0"/>
        <v>0</v>
      </c>
    </row>
    <row r="21" spans="1:10">
      <c r="A21" s="31" t="s">
        <v>28</v>
      </c>
      <c r="B21" s="94">
        <v>16</v>
      </c>
      <c r="C21" s="66">
        <f>E20-(B21/2)</f>
        <v>-177</v>
      </c>
      <c r="D21" s="73"/>
      <c r="E21" s="69">
        <f t="shared" si="1"/>
        <v>-177</v>
      </c>
      <c r="F21" s="6"/>
      <c r="G21" s="91"/>
      <c r="H21" s="5">
        <f t="shared" si="0"/>
        <v>0</v>
      </c>
    </row>
    <row r="22" spans="1:10">
      <c r="A22" s="30" t="s">
        <v>41</v>
      </c>
      <c r="B22" s="94"/>
      <c r="C22" s="66">
        <f>E21-(B21/2)</f>
        <v>-185</v>
      </c>
      <c r="D22" s="74"/>
      <c r="E22" s="69">
        <f t="shared" si="1"/>
        <v>-185</v>
      </c>
      <c r="F22" s="6">
        <f>Ss</f>
        <v>0</v>
      </c>
      <c r="G22" s="91"/>
      <c r="H22" s="5">
        <f t="shared" si="0"/>
        <v>0</v>
      </c>
    </row>
    <row r="23" spans="1:10">
      <c r="A23" s="36" t="s">
        <v>29</v>
      </c>
      <c r="B23" s="93">
        <v>18</v>
      </c>
      <c r="C23" s="65">
        <f>E22-(B23/2)</f>
        <v>-194</v>
      </c>
      <c r="D23" s="72"/>
      <c r="E23" s="68">
        <f t="shared" si="1"/>
        <v>-194</v>
      </c>
      <c r="F23" s="6"/>
      <c r="G23" s="91"/>
      <c r="H23" s="5">
        <f t="shared" si="0"/>
        <v>0</v>
      </c>
    </row>
    <row r="24" spans="1:10">
      <c r="A24" s="35" t="s">
        <v>42</v>
      </c>
      <c r="B24" s="93"/>
      <c r="C24" s="65">
        <f>E23-(B23/2)</f>
        <v>-203</v>
      </c>
      <c r="D24" s="72"/>
      <c r="E24" s="68">
        <f t="shared" si="1"/>
        <v>-203</v>
      </c>
      <c r="F24" s="6"/>
      <c r="G24" s="91"/>
      <c r="H24" s="5">
        <f t="shared" si="0"/>
        <v>0</v>
      </c>
    </row>
    <row r="25" spans="1:10">
      <c r="A25" s="31" t="s">
        <v>30</v>
      </c>
      <c r="B25" s="94">
        <v>19</v>
      </c>
      <c r="C25" s="66">
        <f>E24-(B25/2)</f>
        <v>-212.5</v>
      </c>
      <c r="D25" s="73"/>
      <c r="E25" s="69">
        <f t="shared" si="1"/>
        <v>-212.5</v>
      </c>
      <c r="F25" s="6"/>
      <c r="G25" s="91"/>
      <c r="H25" s="5">
        <f t="shared" si="0"/>
        <v>0</v>
      </c>
    </row>
    <row r="26" spans="1:10" ht="13.5" thickBot="1">
      <c r="A26" s="32" t="s">
        <v>43</v>
      </c>
      <c r="B26" s="94"/>
      <c r="C26" s="67">
        <f>E25-(B25/2)</f>
        <v>-222</v>
      </c>
      <c r="D26" s="75"/>
      <c r="E26" s="69">
        <f t="shared" si="1"/>
        <v>-222</v>
      </c>
      <c r="F26" s="6">
        <f>Ss</f>
        <v>0</v>
      </c>
      <c r="G26" s="91"/>
      <c r="H26" s="5">
        <f t="shared" si="0"/>
        <v>0</v>
      </c>
    </row>
    <row r="27" spans="1:10" ht="27.6" customHeight="1" thickTop="1" thickBot="1">
      <c r="A27" s="39" t="s">
        <v>6</v>
      </c>
      <c r="B27" s="47"/>
      <c r="D27" s="70" t="s">
        <v>47</v>
      </c>
      <c r="E27" s="48"/>
      <c r="F27" s="6"/>
      <c r="G27" s="92"/>
      <c r="H27" s="1">
        <f>SUM(H2:H26)</f>
        <v>0</v>
      </c>
      <c r="I27" s="79" t="s">
        <v>45</v>
      </c>
      <c r="J27" s="80"/>
    </row>
    <row r="28" spans="1:10" ht="14.25" thickTop="1" thickBot="1">
      <c r="G28" s="92"/>
    </row>
    <row r="29" spans="1:10" ht="19.5" thickBot="1">
      <c r="A29" s="81" t="s">
        <v>7</v>
      </c>
      <c r="B29" s="82"/>
      <c r="C29" s="2"/>
      <c r="G29" s="92"/>
    </row>
    <row r="30" spans="1:10" ht="18" customHeight="1" thickTop="1">
      <c r="A30" s="7" t="s">
        <v>8</v>
      </c>
      <c r="B30" s="49"/>
      <c r="C30" s="8"/>
      <c r="D30" s="85" t="s">
        <v>54</v>
      </c>
      <c r="E30" s="86"/>
      <c r="G30" s="92"/>
    </row>
    <row r="31" spans="1:10" ht="18" customHeight="1">
      <c r="A31" s="7" t="s">
        <v>9</v>
      </c>
      <c r="B31" s="50"/>
      <c r="C31" s="9"/>
      <c r="D31" s="87"/>
      <c r="E31" s="88"/>
      <c r="G31" s="92"/>
    </row>
    <row r="32" spans="1:10" ht="18" customHeight="1">
      <c r="A32" s="7" t="s">
        <v>49</v>
      </c>
      <c r="B32" s="50"/>
      <c r="C32" s="9"/>
      <c r="D32" s="87"/>
      <c r="E32" s="88"/>
      <c r="G32" s="92"/>
    </row>
    <row r="33" spans="1:9" ht="18" customHeight="1" thickBot="1">
      <c r="A33" s="7" t="s">
        <v>10</v>
      </c>
      <c r="B33" s="51"/>
      <c r="C33" s="10"/>
      <c r="D33" s="89"/>
      <c r="E33" s="90"/>
      <c r="G33" s="92"/>
    </row>
    <row r="34" spans="1:9" ht="18" customHeight="1" thickTop="1">
      <c r="A34" s="7" t="s">
        <v>11</v>
      </c>
      <c r="B34" s="52"/>
      <c r="C34" s="11"/>
      <c r="G34" s="92"/>
    </row>
    <row r="35" spans="1:9" ht="18" customHeight="1" thickBot="1">
      <c r="A35" s="7" t="s">
        <v>12</v>
      </c>
      <c r="B35" s="77"/>
      <c r="C35" s="12"/>
      <c r="G35" s="92"/>
    </row>
    <row r="36" spans="1:9" ht="18" customHeight="1" thickTop="1">
      <c r="A36" s="7" t="s">
        <v>13</v>
      </c>
      <c r="B36" s="53"/>
      <c r="C36" s="13"/>
      <c r="D36" s="95" t="s">
        <v>55</v>
      </c>
      <c r="E36" s="96"/>
      <c r="G36" s="92"/>
    </row>
    <row r="37" spans="1:9" ht="18" customHeight="1" thickBot="1">
      <c r="A37" s="14" t="s">
        <v>5</v>
      </c>
      <c r="B37" s="54"/>
      <c r="C37" s="15"/>
      <c r="D37" s="97"/>
      <c r="E37" s="98"/>
      <c r="G37" s="92"/>
    </row>
    <row r="38" spans="1:9" ht="13.5" thickBot="1">
      <c r="E38" s="4"/>
    </row>
    <row r="39" spans="1:9" ht="19.5" thickBot="1">
      <c r="A39" s="83" t="s">
        <v>1</v>
      </c>
      <c r="B39" s="84"/>
      <c r="C39" s="99" t="s">
        <v>56</v>
      </c>
      <c r="D39" s="100"/>
      <c r="E39" s="100"/>
    </row>
    <row r="40" spans="1:9" ht="18" customHeight="1" thickTop="1">
      <c r="A40" s="16" t="s">
        <v>14</v>
      </c>
      <c r="B40" s="55"/>
      <c r="C40" s="17"/>
    </row>
    <row r="41" spans="1:9" ht="8.25" customHeight="1">
      <c r="A41" s="16"/>
      <c r="B41" s="56"/>
      <c r="C41" s="18"/>
    </row>
    <row r="42" spans="1:9" ht="18" customHeight="1">
      <c r="A42" s="19" t="s">
        <v>15</v>
      </c>
      <c r="B42" s="78"/>
      <c r="C42" s="20"/>
    </row>
    <row r="43" spans="1:9" ht="18" customHeight="1">
      <c r="A43" s="19" t="s">
        <v>16</v>
      </c>
      <c r="B43" s="57"/>
      <c r="C43" s="21"/>
    </row>
    <row r="44" spans="1:9" ht="18" customHeight="1">
      <c r="A44" s="19" t="s">
        <v>48</v>
      </c>
      <c r="B44" s="58"/>
      <c r="C44" s="22"/>
    </row>
    <row r="45" spans="1:9" ht="18" customHeight="1">
      <c r="A45" s="16" t="s">
        <v>17</v>
      </c>
      <c r="B45" s="59"/>
      <c r="C45" s="23"/>
    </row>
    <row r="46" spans="1:9" ht="7.5" customHeight="1">
      <c r="A46" s="19"/>
      <c r="B46" s="60"/>
      <c r="C46" s="24"/>
      <c r="G46" s="25"/>
      <c r="H46" s="25"/>
      <c r="I46" s="25"/>
    </row>
    <row r="47" spans="1:9" ht="18" customHeight="1">
      <c r="A47" s="19" t="s">
        <v>51</v>
      </c>
      <c r="B47" s="61"/>
      <c r="C47" s="26"/>
    </row>
    <row r="48" spans="1:9" ht="18" customHeight="1">
      <c r="A48" s="19" t="s">
        <v>52</v>
      </c>
      <c r="B48" s="61"/>
      <c r="C48" s="26"/>
    </row>
    <row r="49" spans="1:3" ht="8.25" customHeight="1">
      <c r="A49" s="19"/>
      <c r="B49" s="62"/>
      <c r="C49" s="27"/>
    </row>
    <row r="50" spans="1:3" ht="18" customHeight="1" thickBot="1">
      <c r="A50" s="28" t="s">
        <v>53</v>
      </c>
      <c r="B50" s="63"/>
      <c r="C50" s="29"/>
    </row>
    <row r="51" spans="1:3" ht="13.5" thickBot="1"/>
    <row r="52" spans="1:3" ht="52.9" customHeight="1" thickTop="1" thickBot="1">
      <c r="A52" s="44" t="s">
        <v>50</v>
      </c>
      <c r="B52" s="64"/>
      <c r="C52" s="3"/>
    </row>
    <row r="53" spans="1:3">
      <c r="B53" s="6"/>
      <c r="C53" s="6"/>
    </row>
    <row r="54" spans="1:3">
      <c r="B54" s="6"/>
      <c r="C54" s="6"/>
    </row>
    <row r="55" spans="1:3">
      <c r="B55" s="6"/>
      <c r="C55" s="6"/>
    </row>
    <row r="56" spans="1:3">
      <c r="B56" s="6"/>
      <c r="C56" s="6"/>
    </row>
    <row r="57" spans="1:3">
      <c r="B57" s="6"/>
      <c r="C57" s="6"/>
    </row>
    <row r="58" spans="1:3">
      <c r="B58" s="6"/>
      <c r="C58" s="6"/>
    </row>
    <row r="59" spans="1:3">
      <c r="B59" s="6"/>
      <c r="C59" s="6"/>
    </row>
    <row r="60" spans="1:3">
      <c r="B60" s="6"/>
      <c r="C60" s="6"/>
    </row>
    <row r="61" spans="1:3">
      <c r="B61" s="6"/>
      <c r="C61" s="6"/>
    </row>
    <row r="62" spans="1:3">
      <c r="B62" s="6"/>
      <c r="C62" s="6"/>
    </row>
    <row r="63" spans="1:3">
      <c r="B63" s="6"/>
      <c r="C63" s="6"/>
    </row>
    <row r="64" spans="1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</sheetData>
  <mergeCells count="20">
    <mergeCell ref="D36:E37"/>
    <mergeCell ref="C39:E39"/>
    <mergeCell ref="B23:B24"/>
    <mergeCell ref="B25:B26"/>
    <mergeCell ref="I27:J27"/>
    <mergeCell ref="A29:B29"/>
    <mergeCell ref="A39:B39"/>
    <mergeCell ref="D30:E33"/>
    <mergeCell ref="G1:G26"/>
    <mergeCell ref="G27:G37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</mergeCells>
  <phoneticPr fontId="2" type="noConversion"/>
  <printOptions horizontalCentered="1"/>
  <pageMargins left="0.39370078740157483" right="0.39370078740157483" top="1.5354330708661419" bottom="0.78740157480314965" header="0.4921259845" footer="0.4921259845"/>
  <pageSetup paperSize="9" orientation="portrait" horizontalDpi="300" verticalDpi="4294967292" r:id="rId1"/>
  <headerFooter alignWithMargins="0">
    <oddHeader>&amp;C&amp;"Times New Roman"&amp;16TD GESTION DE STOCK&amp;"MS Sans Serif"&amp;10
&amp;"Times New Roman"&amp;12VENTE DE PEINTURE</oddHeader>
    <oddFooter>&amp;LP.GOGNET/&amp;F&amp;R&amp;D 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18</vt:i4>
      </vt:variant>
    </vt:vector>
  </HeadingPairs>
  <TitlesOfParts>
    <vt:vector size="19" baseType="lpstr">
      <vt:lpstr>Date ! - Quantité !</vt:lpstr>
      <vt:lpstr>ConsoMoy</vt:lpstr>
      <vt:lpstr>'Date ! - Quantité !'!Cpa</vt:lpstr>
      <vt:lpstr>'Date ! - Quantité !'!CPAS</vt:lpstr>
      <vt:lpstr>'Date ! - Quantité !'!CPOS</vt:lpstr>
      <vt:lpstr>'Date ! - Quantité !'!CR</vt:lpstr>
      <vt:lpstr>'Date ! - Quantité !'!CT</vt:lpstr>
      <vt:lpstr>CtPenurie</vt:lpstr>
      <vt:lpstr>'Date ! - Quantité !'!d</vt:lpstr>
      <vt:lpstr>'Date ! - Quantité !'!K</vt:lpstr>
      <vt:lpstr>'Date ! - Quantité !'!n</vt:lpstr>
      <vt:lpstr>'Date ! - Quantité !'!Ns</vt:lpstr>
      <vt:lpstr>'Date ! - Quantité !'!Pu</vt:lpstr>
      <vt:lpstr>'Date ! - Quantité !'!QE</vt:lpstr>
      <vt:lpstr>'Date ! - Quantité !'!S0</vt:lpstr>
      <vt:lpstr>Sigma</vt:lpstr>
      <vt:lpstr>'Date ! - Quantité !'!Ss</vt:lpstr>
      <vt:lpstr>'Date ! - Quantité !'!t</vt:lpstr>
      <vt:lpstr>'Date ! - Quantité !'!TOTAL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Gognet</dc:creator>
  <cp:lastModifiedBy>Patrick et Nathalie Gognet</cp:lastModifiedBy>
  <cp:lastPrinted>2012-10-25T11:42:18Z</cp:lastPrinted>
  <dcterms:created xsi:type="dcterms:W3CDTF">2006-10-02T20:28:36Z</dcterms:created>
  <dcterms:modified xsi:type="dcterms:W3CDTF">2020-05-18T13:45:24Z</dcterms:modified>
</cp:coreProperties>
</file>